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2014\Kanín - Převýšov\soupisy září\soupisy září\"/>
    </mc:Choice>
  </mc:AlternateContent>
  <bookViews>
    <workbookView xWindow="0" yWindow="0" windowWidth="25200" windowHeight="13860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pol.rozp'!$A$1:$K$54</definedName>
  </definedNames>
  <calcPr calcId="152511"/>
</workbook>
</file>

<file path=xl/calcChain.xml><?xml version="1.0" encoding="utf-8"?>
<calcChain xmlns="http://schemas.openxmlformats.org/spreadsheetml/2006/main">
  <c r="I50" i="5" l="1"/>
  <c r="I48" i="5"/>
  <c r="I34" i="5"/>
  <c r="I32" i="5"/>
  <c r="I28" i="5"/>
  <c r="K19" i="5" l="1"/>
  <c r="E18" i="5" l="1"/>
  <c r="K20" i="5" l="1"/>
  <c r="K16" i="5"/>
  <c r="K37" i="5" l="1"/>
  <c r="K36" i="5"/>
  <c r="K39" i="5" s="1"/>
  <c r="K18" i="5"/>
  <c r="K13" i="5" l="1"/>
  <c r="E22" i="5"/>
  <c r="K22" i="5" s="1"/>
  <c r="K14" i="5"/>
  <c r="K46" i="5"/>
  <c r="K21" i="5" l="1"/>
  <c r="K12" i="5" l="1"/>
  <c r="K31" i="5" l="1"/>
  <c r="K26" i="5" l="1"/>
  <c r="K52" i="5" l="1"/>
  <c r="K42" i="5"/>
  <c r="K41" i="5"/>
  <c r="K30" i="5"/>
  <c r="K29" i="5"/>
  <c r="K27" i="5"/>
  <c r="K17" i="5"/>
  <c r="K15" i="5"/>
  <c r="K47" i="5"/>
  <c r="K34" i="5" l="1"/>
  <c r="K50" i="5"/>
  <c r="K24" i="5"/>
  <c r="C54" i="5"/>
  <c r="C50" i="5"/>
  <c r="C44" i="5"/>
  <c r="C24" i="5"/>
  <c r="C34" i="5"/>
  <c r="K54" i="5" l="1"/>
  <c r="K44" i="5"/>
  <c r="K1" i="5" l="1"/>
</calcChain>
</file>

<file path=xl/sharedStrings.xml><?xml version="1.0" encoding="utf-8"?>
<sst xmlns="http://schemas.openxmlformats.org/spreadsheetml/2006/main" count="140" uniqueCount="108">
  <si>
    <t>SŽDC</t>
  </si>
  <si>
    <t>Název stavby :</t>
  </si>
  <si>
    <t>Odstranění propadu traťové rychlosti v úseku Kanín - Převýšov</t>
  </si>
  <si>
    <t>Datum zpracování :</t>
  </si>
  <si>
    <t>Název SO :</t>
  </si>
  <si>
    <t>množství</t>
  </si>
  <si>
    <t>celkem</t>
  </si>
  <si>
    <t>číslo</t>
  </si>
  <si>
    <t>FORMULÁŘ 5 a</t>
  </si>
  <si>
    <t>majitel HIM: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</si>
  <si>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</si>
  <si>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</si>
  <si>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</si>
  <si>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</si>
  <si>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</si>
  <si>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</si>
  <si>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</si>
  <si>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</si>
  <si>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</si>
  <si>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</si>
  <si>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</si>
  <si>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</si>
  <si>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</si>
  <si>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</si>
  <si>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</si>
  <si>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</si>
  <si>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</si>
  <si>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Celkem za 1</t>
  </si>
  <si>
    <t>2</t>
  </si>
  <si>
    <t>Základy</t>
  </si>
  <si>
    <t>Celkem za 2</t>
  </si>
  <si>
    <t>8</t>
  </si>
  <si>
    <t>Celkem za 9</t>
  </si>
  <si>
    <t>9</t>
  </si>
  <si>
    <t>Celkem za 8</t>
  </si>
  <si>
    <t>Trubní vedení</t>
  </si>
  <si>
    <t>Ostatní konstrukce a práce, bourání</t>
  </si>
  <si>
    <t>Poplatky za skládky</t>
  </si>
  <si>
    <t>Cena za objekt [Kč]</t>
  </si>
  <si>
    <t xml:space="preserve"> Dobšice nad Cidlinou - Choťovice, železniční spodek</t>
  </si>
  <si>
    <t>03-11-01</t>
  </si>
  <si>
    <t>m</t>
  </si>
  <si>
    <t>nab cena</t>
  </si>
  <si>
    <t>spc</t>
  </si>
  <si>
    <t>m3</t>
  </si>
  <si>
    <t>132202501</t>
  </si>
  <si>
    <t>162701105</t>
  </si>
  <si>
    <t>Uložení sypaniny na skládku</t>
  </si>
  <si>
    <t>212755216</t>
  </si>
  <si>
    <t>Trativody z drenážních trubek plastových flexibilních D 160 mm bez lože</t>
  </si>
  <si>
    <t xml:space="preserve">Drenážní potrubí PEHD DN 160 </t>
  </si>
  <si>
    <t>211531111</t>
  </si>
  <si>
    <t>212312111</t>
  </si>
  <si>
    <t>212971110</t>
  </si>
  <si>
    <t>m2</t>
  </si>
  <si>
    <t>894811131</t>
  </si>
  <si>
    <t>Revizní šachta z PVC systém RV typ přímý, DN 400</t>
  </si>
  <si>
    <t>ks</t>
  </si>
  <si>
    <t>895641111X</t>
  </si>
  <si>
    <t>Zřízení drenážní vyústění z kamenné dlažby</t>
  </si>
  <si>
    <t>484*0,6*1,4</t>
  </si>
  <si>
    <t>484*1,02</t>
  </si>
  <si>
    <t>484*0,6*1,3</t>
  </si>
  <si>
    <t>484*0,13</t>
  </si>
  <si>
    <t>484*3,5</t>
  </si>
  <si>
    <t>17 05 01</t>
  </si>
  <si>
    <t>čistá výkopová zemina-odkop</t>
  </si>
  <si>
    <t>t</t>
  </si>
  <si>
    <t>990</t>
  </si>
  <si>
    <t>Celkem za 990</t>
  </si>
  <si>
    <t>213141111</t>
  </si>
  <si>
    <t>Zřízení vrstvy z geotextilie v rovině nebo ve sklonu do 1:5 š do 3 m</t>
  </si>
  <si>
    <t>Výztužná geotextilie  80/80kN</t>
  </si>
  <si>
    <t>150*5</t>
  </si>
  <si>
    <t>750*1,05</t>
  </si>
  <si>
    <t>122102502</t>
  </si>
  <si>
    <t>181411163</t>
  </si>
  <si>
    <t xml:space="preserve">Založení trávníku zatravňovací textilií včetně textilie plochy do 1000 m2 ve svahu </t>
  </si>
  <si>
    <t>125703312</t>
  </si>
  <si>
    <t>938111111</t>
  </si>
  <si>
    <t>Soupis prací</t>
  </si>
  <si>
    <t>122202502</t>
  </si>
  <si>
    <t>181951102</t>
  </si>
  <si>
    <t>162701109</t>
  </si>
  <si>
    <t>Příplatek k vodorovnému přemístění výkopku/sypaniny z horniny tř. 1 až 4 ZKD 1000 m přes 10000 m</t>
  </si>
  <si>
    <r>
      <t xml:space="preserve">Úprava pláně v hornině tř. 1 až 4 se zhutněním
</t>
    </r>
    <r>
      <rPr>
        <i/>
        <sz val="8"/>
        <rFont val="Arial"/>
        <family val="2"/>
        <charset val="238"/>
      </rPr>
      <t>sanace km 9,016- 9,500</t>
    </r>
  </si>
  <si>
    <t>Komunikace</t>
  </si>
  <si>
    <t>Celkem za 5</t>
  </si>
  <si>
    <t>564802221</t>
  </si>
  <si>
    <t>561051121</t>
  </si>
  <si>
    <r>
      <t xml:space="preserve">Podkladní vrstva ze štěrkodrti novou kolej
</t>
    </r>
    <r>
      <rPr>
        <i/>
        <sz val="8"/>
        <rFont val="Arial"/>
        <family val="2"/>
        <charset val="238"/>
      </rPr>
      <t>sanace km 9,016- 9,500</t>
    </r>
  </si>
  <si>
    <r>
      <t xml:space="preserve">štěrkodrtě </t>
    </r>
    <r>
      <rPr>
        <i/>
        <sz val="8"/>
        <color theme="1"/>
        <rFont val="Arial"/>
        <family val="2"/>
        <charset val="238"/>
      </rPr>
      <t xml:space="preserve"> (150*2,13)</t>
    </r>
  </si>
  <si>
    <r>
      <t>Čištění zdiva opěr, pilířů, křídel od mechu a jiné vegetace-</t>
    </r>
    <r>
      <rPr>
        <i/>
        <sz val="8"/>
        <rFont val="Arial"/>
        <family val="2"/>
        <charset val="238"/>
      </rPr>
      <t xml:space="preserve"> propustek</t>
    </r>
  </si>
  <si>
    <t>162432511</t>
  </si>
  <si>
    <t>Vodorovné přemístění výkopku do 2000 m pracovním vlakem</t>
  </si>
  <si>
    <t>Úpravy žel spodku koleje sanačním strojem</t>
  </si>
  <si>
    <r>
      <t>Čištění dna od naplavenin tl přes 250 do 500 mm dno zpevněné kamenem -</t>
    </r>
    <r>
      <rPr>
        <i/>
        <sz val="8"/>
        <rFont val="Arial"/>
        <family val="2"/>
        <charset val="238"/>
      </rPr>
      <t xml:space="preserve"> propustek- odhad</t>
    </r>
  </si>
  <si>
    <r>
      <t xml:space="preserve"> Odkopávky a prokopávky nezapažené pro spodní stavbu železnic do 1000 m3 v hornině tř. 1 a 2 -   </t>
    </r>
    <r>
      <rPr>
        <i/>
        <sz val="8"/>
        <rFont val="Arial"/>
        <family val="2"/>
        <charset val="238"/>
      </rPr>
      <t>pozůst po čištění
( 3 500*1,1)</t>
    </r>
  </si>
  <si>
    <r>
      <t>Odkopávky a prokopávky nezapažené pro spodní stavbu železnic do 1000 m3 v hornině tř. 3</t>
    </r>
    <r>
      <rPr>
        <i/>
        <sz val="8"/>
        <rFont val="Arial"/>
        <family val="2"/>
        <charset val="238"/>
      </rPr>
      <t xml:space="preserve">  ( 5,41-2,1)*484</t>
    </r>
    <r>
      <rPr>
        <sz val="9"/>
        <rFont val="Arial"/>
        <family val="2"/>
        <charset val="238"/>
      </rPr>
      <t xml:space="preserve">
</t>
    </r>
    <r>
      <rPr>
        <i/>
        <sz val="8"/>
        <rFont val="Arial"/>
        <family val="2"/>
        <charset val="238"/>
      </rPr>
      <t>sanace km 9,016- 9,500</t>
    </r>
  </si>
  <si>
    <r>
      <t>Hloubení rýh š do 600 mm vedle kolejí v hornině tř. 3 -</t>
    </r>
    <r>
      <rPr>
        <i/>
        <sz val="8"/>
        <rFont val="Arial"/>
        <family val="2"/>
        <charset val="238"/>
      </rPr>
      <t>(484*0,84)</t>
    </r>
  </si>
  <si>
    <r>
      <t>Vodorovné přemístění do 10000 m výkopku/sypaniny z horniny tř. 1 až 4 -</t>
    </r>
    <r>
      <rPr>
        <i/>
        <sz val="8"/>
        <rFont val="Arial"/>
        <family val="2"/>
        <charset val="238"/>
      </rPr>
      <t>(3837+1602+13+406,56)</t>
    </r>
  </si>
  <si>
    <t>167101102</t>
  </si>
  <si>
    <t>Nakládání výkopku z hornin tř. 1 až 4 přes 100 m3</t>
  </si>
  <si>
    <r>
      <t>Lože pro trativody z betonu prostého -</t>
    </r>
    <r>
      <rPr>
        <i/>
        <sz val="8"/>
        <rFont val="Arial"/>
        <family val="2"/>
        <charset val="238"/>
      </rPr>
      <t xml:space="preserve"> (484 * 0,13)</t>
    </r>
  </si>
  <si>
    <r>
      <rPr>
        <sz val="9"/>
        <rFont val="Arial"/>
        <family val="2"/>
        <charset val="238"/>
      </rPr>
      <t>Opláštění žeber filtrační geotextilií -</t>
    </r>
    <r>
      <rPr>
        <i/>
        <sz val="8"/>
        <rFont val="Arial"/>
        <family val="2"/>
        <charset val="238"/>
      </rPr>
      <t xml:space="preserve"> ( 484 * 3,5 )</t>
    </r>
  </si>
  <si>
    <r>
      <t xml:space="preserve">Zřízení podkladu ze zeminy upravené hydraulickými pojivy) tl do 350 mm plochy do 5000 m2 </t>
    </r>
    <r>
      <rPr>
        <i/>
        <sz val="8"/>
        <rFont val="Arial"/>
        <family val="2"/>
        <charset val="238"/>
      </rPr>
      <t>- ( 484 * 4,5)</t>
    </r>
  </si>
  <si>
    <t>Zemní práce</t>
  </si>
  <si>
    <r>
      <t xml:space="preserve">Výplň odvodňovacích žeber nebo trativodů kamenivem hrubým drceným frakce 16 až 32 mm </t>
    </r>
    <r>
      <rPr>
        <i/>
        <sz val="8"/>
        <rFont val="Arial"/>
        <family val="2"/>
        <charset val="238"/>
      </rPr>
      <t>-( 484*0,78)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</si>
</sst>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0.00000"/>
  </numFmts>
  <fonts count="30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14"/>
      <color rgb="FF0070C0"/>
      <name val="Times New Roman CE"/>
      <family val="1"/>
      <charset val="238"/>
    </font>
    <font>
      <b/>
      <sz val="10"/>
      <color rgb="FFFF0000"/>
      <name val="Arial CE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8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3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8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</cellStyleXfs>
  <cellXfs count="163">
    <xf numFmtId="0" fontId="0" fillId="0" borderId="0" xfId="0"/>
    <xf numFmtId="0" fontId="23" fillId="0" borderId="0" xfId="0" applyFont="1" applyFill="1" applyBorder="1" applyAlignment="1">
      <alignment horizontal="center" vertical="center"/>
    </xf>
    <xf numFmtId="4" fontId="23" fillId="0" borderId="20" xfId="0" applyNumberFormat="1" applyFont="1" applyFill="1" applyBorder="1" applyAlignment="1">
      <alignment horizontal="right" vertical="center"/>
    </xf>
    <xf numFmtId="4" fontId="23" fillId="0" borderId="0" xfId="0" applyNumberFormat="1" applyFont="1" applyFill="1" applyBorder="1" applyAlignment="1">
      <alignment horizontal="right" vertical="center"/>
    </xf>
    <xf numFmtId="4" fontId="23" fillId="0" borderId="0" xfId="1" applyNumberFormat="1" applyFont="1" applyFill="1" applyBorder="1" applyAlignment="1" applyProtection="1">
      <alignment vertical="center"/>
      <protection locked="0"/>
    </xf>
    <xf numFmtId="4" fontId="0" fillId="2" borderId="20" xfId="0" applyNumberFormat="1" applyFill="1" applyBorder="1" applyAlignment="1">
      <alignment vertical="center"/>
    </xf>
    <xf numFmtId="0" fontId="23" fillId="0" borderId="22" xfId="15" applyNumberFormat="1" applyFont="1" applyFill="1" applyBorder="1" applyAlignment="1" applyProtection="1">
      <alignment horizontal="center" vertical="center" wrapText="1"/>
    </xf>
    <xf numFmtId="0" fontId="23" fillId="0" borderId="22" xfId="15" applyNumberFormat="1" applyFont="1" applyFill="1" applyBorder="1" applyAlignment="1" applyProtection="1">
      <alignment horizontal="left" vertical="center" wrapText="1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vertical="center"/>
    </xf>
    <xf numFmtId="0" fontId="23" fillId="0" borderId="22" xfId="0" applyNumberFormat="1" applyFont="1" applyFill="1" applyBorder="1" applyAlignment="1" applyProtection="1">
      <alignment horizontal="center" vertical="center" wrapText="1"/>
    </xf>
    <xf numFmtId="0" fontId="23" fillId="0" borderId="22" xfId="0" applyNumberFormat="1" applyFont="1" applyFill="1" applyBorder="1" applyAlignment="1" applyProtection="1">
      <alignment horizontal="left" vertical="center" wrapText="1"/>
    </xf>
    <xf numFmtId="0" fontId="0" fillId="0" borderId="0" xfId="0" applyAlignment="1">
      <alignment vertical="center"/>
    </xf>
    <xf numFmtId="0" fontId="23" fillId="0" borderId="23" xfId="0" applyNumberFormat="1" applyFont="1" applyFill="1" applyBorder="1" applyAlignment="1" applyProtection="1">
      <alignment horizontal="center" vertical="center" wrapText="1"/>
    </xf>
    <xf numFmtId="0" fontId="23" fillId="0" borderId="20" xfId="0" applyNumberFormat="1" applyFont="1" applyFill="1" applyBorder="1" applyAlignment="1" applyProtection="1">
      <alignment horizontal="left" vertical="center" wrapText="1"/>
    </xf>
    <xf numFmtId="0" fontId="23" fillId="0" borderId="0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left" vertical="center" wrapText="1"/>
    </xf>
    <xf numFmtId="4" fontId="25" fillId="2" borderId="20" xfId="2" applyNumberFormat="1" applyFont="1" applyFill="1" applyBorder="1" applyAlignment="1">
      <alignment vertical="center"/>
    </xf>
    <xf numFmtId="4" fontId="24" fillId="2" borderId="20" xfId="0" applyNumberFormat="1" applyFont="1" applyFill="1" applyBorder="1" applyAlignment="1">
      <alignment vertical="center"/>
    </xf>
    <xf numFmtId="4" fontId="24" fillId="0" borderId="0" xfId="0" applyNumberFormat="1" applyFont="1" applyAlignment="1">
      <alignment vertical="center"/>
    </xf>
    <xf numFmtId="4" fontId="24" fillId="0" borderId="20" xfId="0" applyNumberFormat="1" applyFont="1" applyBorder="1" applyAlignment="1">
      <alignment vertical="center"/>
    </xf>
    <xf numFmtId="0" fontId="24" fillId="0" borderId="0" xfId="0" applyFont="1" applyAlignment="1">
      <alignment vertical="center"/>
    </xf>
    <xf numFmtId="3" fontId="23" fillId="0" borderId="20" xfId="0" applyNumberFormat="1" applyFont="1" applyFill="1" applyBorder="1" applyAlignment="1">
      <alignment horizontal="center" vertical="center"/>
    </xf>
    <xf numFmtId="0" fontId="23" fillId="0" borderId="20" xfId="0" applyFont="1" applyFill="1" applyBorder="1" applyAlignment="1">
      <alignment vertical="center"/>
    </xf>
    <xf numFmtId="0" fontId="23" fillId="0" borderId="20" xfId="17" applyNumberFormat="1" applyFont="1" applyFill="1" applyBorder="1" applyAlignment="1" applyProtection="1">
      <alignment horizontal="center" vertical="center" wrapText="1"/>
    </xf>
    <xf numFmtId="0" fontId="23" fillId="0" borderId="0" xfId="17" applyNumberFormat="1" applyFont="1" applyFill="1" applyBorder="1" applyAlignment="1" applyProtection="1">
      <alignment horizontal="left" vertical="center" wrapText="1"/>
    </xf>
    <xf numFmtId="0" fontId="23" fillId="0" borderId="20" xfId="0" applyFont="1" applyFill="1" applyBorder="1" applyAlignment="1">
      <alignment horizontal="center" vertical="center"/>
    </xf>
    <xf numFmtId="4" fontId="0" fillId="0" borderId="0" xfId="0" applyNumberFormat="1" applyBorder="1" applyAlignment="1">
      <alignment vertical="center"/>
    </xf>
    <xf numFmtId="49" fontId="23" fillId="0" borderId="20" xfId="1" applyNumberFormat="1" applyFont="1" applyFill="1" applyBorder="1" applyAlignment="1" applyProtection="1">
      <alignment horizontal="center" vertical="center"/>
      <protection locked="0"/>
    </xf>
    <xf numFmtId="49" fontId="23" fillId="0" borderId="7" xfId="1" applyNumberFormat="1" applyFont="1" applyFill="1" applyBorder="1" applyAlignment="1" applyProtection="1">
      <alignment vertical="center" wrapText="1"/>
      <protection locked="0"/>
    </xf>
    <xf numFmtId="4" fontId="24" fillId="0" borderId="0" xfId="0" applyNumberFormat="1" applyFont="1" applyBorder="1" applyAlignment="1">
      <alignment vertical="center"/>
    </xf>
    <xf numFmtId="0" fontId="2" fillId="2" borderId="0" xfId="1" applyFont="1" applyFill="1" applyAlignment="1">
      <alignment vertical="center"/>
    </xf>
    <xf numFmtId="0" fontId="1" fillId="2" borderId="0" xfId="1" applyFill="1" applyAlignment="1">
      <alignment vertical="center"/>
    </xf>
    <xf numFmtId="0" fontId="1" fillId="0" borderId="0" xfId="1" applyFill="1" applyAlignment="1">
      <alignment vertical="center"/>
    </xf>
    <xf numFmtId="0" fontId="9" fillId="0" borderId="0" xfId="2" applyFill="1" applyAlignment="1">
      <alignment vertical="center"/>
    </xf>
    <xf numFmtId="0" fontId="3" fillId="0" borderId="0" xfId="2" applyFont="1" applyFill="1" applyAlignment="1">
      <alignment horizontal="right" vertical="center"/>
    </xf>
    <xf numFmtId="4" fontId="18" fillId="3" borderId="19" xfId="7" applyNumberFormat="1" applyFont="1" applyFill="1" applyBorder="1" applyAlignment="1">
      <alignment horizontal="right" vertical="center"/>
    </xf>
    <xf numFmtId="0" fontId="11" fillId="2" borderId="0" xfId="1" applyFont="1" applyFill="1" applyAlignment="1">
      <alignment horizontal="centerContinuous" vertical="center"/>
    </xf>
    <xf numFmtId="0" fontId="12" fillId="2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horizontal="right" vertical="center"/>
    </xf>
    <xf numFmtId="164" fontId="12" fillId="0" borderId="0" xfId="1" applyNumberFormat="1" applyFont="1" applyFill="1" applyAlignment="1">
      <alignment horizontal="right" vertical="center"/>
    </xf>
    <xf numFmtId="0" fontId="19" fillId="3" borderId="8" xfId="1" applyFont="1" applyFill="1" applyBorder="1" applyAlignment="1">
      <alignment horizontal="right" vertical="center"/>
    </xf>
    <xf numFmtId="0" fontId="1" fillId="2" borderId="0" xfId="1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" fillId="0" borderId="0" xfId="1" applyFill="1" applyAlignment="1" applyProtection="1">
      <alignment vertical="center"/>
      <protection locked="0"/>
    </xf>
    <xf numFmtId="0" fontId="1" fillId="0" borderId="0" xfId="1" applyFill="1" applyAlignment="1" applyProtection="1">
      <alignment horizontal="right" vertical="center"/>
      <protection locked="0"/>
    </xf>
    <xf numFmtId="164" fontId="1" fillId="0" borderId="0" xfId="1" applyNumberFormat="1" applyFill="1" applyAlignment="1" applyProtection="1">
      <alignment horizontal="right" vertical="center"/>
      <protection locked="0"/>
    </xf>
    <xf numFmtId="0" fontId="5" fillId="0" borderId="0" xfId="1" applyNumberFormat="1" applyFont="1" applyFill="1" applyAlignment="1" applyProtection="1">
      <alignment horizontal="right" vertical="center"/>
      <protection locked="0"/>
    </xf>
    <xf numFmtId="0" fontId="22" fillId="0" borderId="21" xfId="0" applyFont="1" applyFill="1" applyBorder="1" applyAlignment="1" applyProtection="1">
      <alignment horizontal="left" vertical="center"/>
      <protection locked="0"/>
    </xf>
    <xf numFmtId="49" fontId="14" fillId="0" borderId="0" xfId="1" applyNumberFormat="1" applyFont="1" applyFill="1" applyAlignment="1" applyProtection="1">
      <alignment horizontal="left" vertical="center"/>
      <protection locked="0"/>
    </xf>
    <xf numFmtId="0" fontId="8" fillId="2" borderId="0" xfId="1" applyFont="1" applyFill="1" applyAlignment="1">
      <alignment vertical="center"/>
    </xf>
    <xf numFmtId="14" fontId="7" fillId="0" borderId="0" xfId="1" applyNumberFormat="1" applyFont="1" applyFill="1" applyAlignment="1" applyProtection="1">
      <alignment horizontal="left" vertical="center"/>
      <protection locked="0"/>
    </xf>
    <xf numFmtId="0" fontId="1" fillId="2" borderId="0" xfId="1" applyFill="1" applyAlignment="1">
      <alignment horizontal="left" vertical="center"/>
    </xf>
    <xf numFmtId="14" fontId="7" fillId="0" borderId="0" xfId="1" applyNumberFormat="1" applyFont="1" applyFill="1" applyAlignment="1" applyProtection="1">
      <alignment horizontal="center" vertical="center"/>
      <protection locked="0"/>
    </xf>
    <xf numFmtId="0" fontId="13" fillId="2" borderId="11" xfId="1" applyFont="1" applyFill="1" applyBorder="1" applyAlignment="1">
      <alignment vertical="center"/>
    </xf>
    <xf numFmtId="0" fontId="13" fillId="2" borderId="12" xfId="1" applyFont="1" applyFill="1" applyBorder="1" applyAlignment="1">
      <alignment vertical="center"/>
    </xf>
    <xf numFmtId="0" fontId="13" fillId="2" borderId="12" xfId="1" applyFont="1" applyFill="1" applyBorder="1" applyAlignment="1">
      <alignment horizontal="right" vertical="center"/>
    </xf>
    <xf numFmtId="164" fontId="13" fillId="2" borderId="12" xfId="1" applyNumberFormat="1" applyFont="1" applyFill="1" applyBorder="1" applyAlignment="1">
      <alignment horizontal="right" vertical="center"/>
    </xf>
    <xf numFmtId="0" fontId="13" fillId="2" borderId="13" xfId="1" applyFont="1" applyFill="1" applyBorder="1" applyAlignment="1">
      <alignment horizontal="centerContinuous" vertical="center"/>
    </xf>
    <xf numFmtId="0" fontId="13" fillId="2" borderId="14" xfId="1" applyFont="1" applyFill="1" applyBorder="1" applyAlignment="1">
      <alignment horizontal="centerContinuous" vertical="center"/>
    </xf>
    <xf numFmtId="0" fontId="13" fillId="2" borderId="15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center" vertical="center"/>
    </xf>
    <xf numFmtId="0" fontId="13" fillId="2" borderId="7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right" vertical="center"/>
    </xf>
    <xf numFmtId="164" fontId="13" fillId="2" borderId="7" xfId="1" applyNumberFormat="1" applyFont="1" applyFill="1" applyBorder="1" applyAlignment="1">
      <alignment horizontal="center" vertical="center"/>
    </xf>
    <xf numFmtId="0" fontId="13" fillId="2" borderId="3" xfId="1" applyFont="1" applyFill="1" applyBorder="1" applyAlignment="1">
      <alignment horizontal="centerContinuous" vertical="center"/>
    </xf>
    <xf numFmtId="0" fontId="13" fillId="2" borderId="5" xfId="1" applyFont="1" applyFill="1" applyBorder="1" applyAlignment="1">
      <alignment horizontal="centerContinuous" vertical="center"/>
    </xf>
    <xf numFmtId="0" fontId="13" fillId="2" borderId="16" xfId="1" applyFont="1" applyFill="1" applyBorder="1" applyAlignment="1">
      <alignment horizontal="centerContinuous" vertical="center"/>
    </xf>
    <xf numFmtId="0" fontId="13" fillId="2" borderId="17" xfId="1" applyFont="1" applyFill="1" applyBorder="1" applyAlignment="1">
      <alignment vertical="center"/>
    </xf>
    <xf numFmtId="0" fontId="13" fillId="2" borderId="5" xfId="1" applyFont="1" applyFill="1" applyBorder="1" applyAlignment="1">
      <alignment horizontal="center" vertical="center"/>
    </xf>
    <xf numFmtId="0" fontId="13" fillId="2" borderId="5" xfId="1" applyNumberFormat="1" applyFont="1" applyFill="1" applyBorder="1" applyAlignment="1">
      <alignment horizontal="center" vertical="center"/>
    </xf>
    <xf numFmtId="164" fontId="13" fillId="2" borderId="5" xfId="1" applyNumberFormat="1" applyFont="1" applyFill="1" applyBorder="1" applyAlignment="1">
      <alignment horizontal="center" vertical="center"/>
    </xf>
    <xf numFmtId="0" fontId="20" fillId="2" borderId="5" xfId="1" applyFont="1" applyFill="1" applyBorder="1" applyAlignment="1">
      <alignment horizontal="center" vertical="center"/>
    </xf>
    <xf numFmtId="0" fontId="13" fillId="2" borderId="16" xfId="1" applyFont="1" applyFill="1" applyBorder="1" applyAlignment="1">
      <alignment horizontal="center" vertical="center"/>
    </xf>
    <xf numFmtId="0" fontId="10" fillId="2" borderId="18" xfId="1" applyFont="1" applyFill="1" applyBorder="1" applyAlignment="1">
      <alignment horizontal="center" vertical="center"/>
    </xf>
    <xf numFmtId="0" fontId="10" fillId="2" borderId="9" xfId="1" applyFont="1" applyFill="1" applyBorder="1" applyAlignment="1">
      <alignment horizontal="center" vertical="center"/>
    </xf>
    <xf numFmtId="1" fontId="10" fillId="2" borderId="9" xfId="1" applyNumberFormat="1" applyFont="1" applyFill="1" applyBorder="1" applyAlignment="1">
      <alignment horizontal="center" vertical="center"/>
    </xf>
    <xf numFmtId="1" fontId="10" fillId="2" borderId="10" xfId="1" applyNumberFormat="1" applyFont="1" applyFill="1" applyBorder="1" applyAlignment="1">
      <alignment horizontal="center" vertical="center"/>
    </xf>
    <xf numFmtId="49" fontId="16" fillId="0" borderId="19" xfId="2" applyNumberFormat="1" applyFont="1" applyBorder="1" applyAlignment="1" applyProtection="1">
      <alignment horizontal="left" vertical="center"/>
      <protection locked="0"/>
    </xf>
    <xf numFmtId="49" fontId="16" fillId="0" borderId="4" xfId="2" applyNumberFormat="1" applyFont="1" applyBorder="1" applyAlignment="1" applyProtection="1">
      <alignment horizontal="center" vertical="center"/>
      <protection locked="0"/>
    </xf>
    <xf numFmtId="4" fontId="17" fillId="0" borderId="4" xfId="2" applyNumberFormat="1" applyFont="1" applyBorder="1" applyAlignment="1" applyProtection="1">
      <alignment horizontal="center" vertical="center"/>
      <protection locked="0"/>
    </xf>
    <xf numFmtId="4" fontId="17" fillId="0" borderId="19" xfId="2" applyNumberFormat="1" applyFont="1" applyBorder="1" applyAlignment="1" applyProtection="1">
      <alignment vertical="center"/>
      <protection locked="0"/>
    </xf>
    <xf numFmtId="4" fontId="17" fillId="0" borderId="4" xfId="2" applyNumberFormat="1" applyFont="1" applyBorder="1" applyAlignment="1" applyProtection="1">
      <alignment vertical="center"/>
      <protection locked="0"/>
    </xf>
    <xf numFmtId="4" fontId="17" fillId="2" borderId="19" xfId="2" applyNumberFormat="1" applyFont="1" applyFill="1" applyBorder="1" applyAlignment="1">
      <alignment vertical="center"/>
    </xf>
    <xf numFmtId="0" fontId="24" fillId="0" borderId="20" xfId="0" applyFont="1" applyBorder="1" applyAlignment="1">
      <alignment vertical="center"/>
    </xf>
    <xf numFmtId="0" fontId="6" fillId="2" borderId="3" xfId="1" applyFont="1" applyFill="1" applyBorder="1" applyAlignment="1" applyProtection="1">
      <alignment horizontal="center" vertical="center"/>
      <protection locked="0"/>
    </xf>
    <xf numFmtId="49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center" vertical="center"/>
      <protection locked="0"/>
    </xf>
    <xf numFmtId="4" fontId="6" fillId="2" borderId="6" xfId="1" applyNumberFormat="1" applyFont="1" applyFill="1" applyBorder="1" applyAlignment="1" applyProtection="1">
      <alignment horizontal="right" vertical="center"/>
      <protection locked="0"/>
    </xf>
    <xf numFmtId="4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vertical="center"/>
      <protection locked="0"/>
    </xf>
    <xf numFmtId="0" fontId="0" fillId="0" borderId="20" xfId="0" applyBorder="1" applyAlignment="1">
      <alignment vertical="center"/>
    </xf>
    <xf numFmtId="0" fontId="24" fillId="0" borderId="15" xfId="0" applyFont="1" applyBorder="1" applyAlignment="1">
      <alignment horizontal="center" vertical="center"/>
    </xf>
    <xf numFmtId="4" fontId="23" fillId="0" borderId="20" xfId="2" applyNumberFormat="1" applyFont="1" applyBorder="1" applyAlignment="1" applyProtection="1">
      <alignment vertical="center"/>
      <protection locked="0"/>
    </xf>
    <xf numFmtId="4" fontId="23" fillId="0" borderId="0" xfId="2" applyNumberFormat="1" applyFont="1" applyBorder="1" applyAlignment="1" applyProtection="1">
      <alignment vertical="center"/>
      <protection locked="0"/>
    </xf>
    <xf numFmtId="4" fontId="23" fillId="2" borderId="20" xfId="2" applyNumberFormat="1" applyFont="1" applyFill="1" applyBorder="1" applyAlignment="1">
      <alignment vertical="center"/>
    </xf>
    <xf numFmtId="4" fontId="24" fillId="2" borderId="24" xfId="0" applyNumberFormat="1" applyFont="1" applyFill="1" applyBorder="1" applyAlignment="1">
      <alignment vertical="center"/>
    </xf>
    <xf numFmtId="0" fontId="0" fillId="4" borderId="25" xfId="0" applyFill="1" applyBorder="1" applyAlignment="1">
      <alignment vertical="center"/>
    </xf>
    <xf numFmtId="0" fontId="0" fillId="4" borderId="0" xfId="0" applyFill="1" applyBorder="1" applyAlignment="1">
      <alignment vertical="center"/>
    </xf>
    <xf numFmtId="0" fontId="0" fillId="4" borderId="26" xfId="0" applyFill="1" applyBorder="1" applyAlignment="1">
      <alignment vertical="center"/>
    </xf>
    <xf numFmtId="49" fontId="16" fillId="0" borderId="27" xfId="2" applyNumberFormat="1" applyFont="1" applyBorder="1" applyAlignment="1" applyProtection="1">
      <alignment horizontal="left" vertical="center"/>
      <protection locked="0"/>
    </xf>
    <xf numFmtId="4" fontId="17" fillId="2" borderId="28" xfId="2" applyNumberFormat="1" applyFont="1" applyFill="1" applyBorder="1" applyAlignment="1">
      <alignment vertical="center"/>
    </xf>
    <xf numFmtId="4" fontId="24" fillId="0" borderId="0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vertical="center"/>
    </xf>
    <xf numFmtId="0" fontId="6" fillId="2" borderId="17" xfId="1" applyFont="1" applyFill="1" applyBorder="1" applyAlignment="1" applyProtection="1">
      <alignment horizontal="center" vertical="center"/>
      <protection locked="0"/>
    </xf>
    <xf numFmtId="4" fontId="6" fillId="2" borderId="29" xfId="1" applyNumberFormat="1" applyFont="1" applyFill="1" applyBorder="1" applyAlignment="1" applyProtection="1">
      <alignment vertical="center"/>
      <protection locked="0"/>
    </xf>
    <xf numFmtId="49" fontId="16" fillId="0" borderId="27" xfId="2" applyNumberFormat="1" applyFont="1" applyBorder="1" applyAlignment="1" applyProtection="1">
      <alignment horizontal="center" vertical="center"/>
      <protection locked="0"/>
    </xf>
    <xf numFmtId="4" fontId="24" fillId="0" borderId="0" xfId="0" applyNumberFormat="1" applyFont="1" applyFill="1" applyBorder="1" applyAlignment="1">
      <alignment vertical="center"/>
    </xf>
    <xf numFmtId="0" fontId="0" fillId="0" borderId="1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" fontId="0" fillId="2" borderId="24" xfId="0" applyNumberFormat="1" applyFill="1" applyBorder="1" applyAlignment="1">
      <alignment vertical="center"/>
    </xf>
    <xf numFmtId="0" fontId="6" fillId="2" borderId="18" xfId="1" applyFont="1" applyFill="1" applyBorder="1" applyAlignment="1" applyProtection="1">
      <alignment vertical="center"/>
      <protection locked="0"/>
    </xf>
    <xf numFmtId="0" fontId="6" fillId="2" borderId="30" xfId="1" applyFont="1" applyFill="1" applyBorder="1" applyAlignment="1" applyProtection="1">
      <alignment horizontal="center" vertical="center"/>
      <protection locked="0"/>
    </xf>
    <xf numFmtId="49" fontId="6" fillId="2" borderId="31" xfId="1" applyNumberFormat="1" applyFont="1" applyFill="1" applyBorder="1" applyAlignment="1" applyProtection="1">
      <alignment vertical="center"/>
      <protection locked="0"/>
    </xf>
    <xf numFmtId="4" fontId="6" fillId="2" borderId="30" xfId="1" applyNumberFormat="1" applyFont="1" applyFill="1" applyBorder="1" applyAlignment="1" applyProtection="1">
      <alignment horizontal="right" vertical="center"/>
      <protection locked="0"/>
    </xf>
    <xf numFmtId="4" fontId="6" fillId="2" borderId="31" xfId="1" applyNumberFormat="1" applyFont="1" applyFill="1" applyBorder="1" applyAlignment="1" applyProtection="1">
      <alignment vertical="center"/>
      <protection locked="0"/>
    </xf>
    <xf numFmtId="4" fontId="6" fillId="2" borderId="30" xfId="1" applyNumberFormat="1" applyFont="1" applyFill="1" applyBorder="1" applyAlignment="1" applyProtection="1">
      <alignment vertical="center"/>
      <protection locked="0"/>
    </xf>
    <xf numFmtId="4" fontId="6" fillId="2" borderId="32" xfId="1" applyNumberFormat="1" applyFont="1" applyFill="1" applyBorder="1" applyAlignment="1" applyProtection="1">
      <alignment vertical="center"/>
      <protection locked="0"/>
    </xf>
    <xf numFmtId="0" fontId="26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6" fillId="2" borderId="15" xfId="1" applyFont="1" applyFill="1" applyBorder="1" applyAlignment="1" applyProtection="1">
      <alignment horizontal="center" vertical="center"/>
      <protection locked="0"/>
    </xf>
    <xf numFmtId="49" fontId="6" fillId="2" borderId="20" xfId="1" applyNumberFormat="1" applyFont="1" applyFill="1" applyBorder="1" applyAlignment="1" applyProtection="1">
      <alignment vertical="center"/>
      <protection locked="0"/>
    </xf>
    <xf numFmtId="4" fontId="6" fillId="2" borderId="0" xfId="1" applyNumberFormat="1" applyFont="1" applyFill="1" applyBorder="1" applyAlignment="1" applyProtection="1">
      <alignment horizontal="right" vertical="center"/>
      <protection locked="0"/>
    </xf>
    <xf numFmtId="4" fontId="6" fillId="2" borderId="20" xfId="1" applyNumberFormat="1" applyFont="1" applyFill="1" applyBorder="1" applyAlignment="1" applyProtection="1">
      <alignment vertical="center"/>
      <protection locked="0"/>
    </xf>
    <xf numFmtId="4" fontId="6" fillId="2" borderId="0" xfId="1" applyNumberFormat="1" applyFont="1" applyFill="1" applyBorder="1" applyAlignment="1" applyProtection="1">
      <alignment vertical="center"/>
      <protection locked="0"/>
    </xf>
    <xf numFmtId="4" fontId="6" fillId="2" borderId="24" xfId="1" applyNumberFormat="1" applyFont="1" applyFill="1" applyBorder="1" applyAlignment="1" applyProtection="1">
      <alignment vertical="center"/>
      <protection locked="0"/>
    </xf>
    <xf numFmtId="0" fontId="6" fillId="0" borderId="15" xfId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center" vertical="center"/>
      <protection locked="0"/>
    </xf>
    <xf numFmtId="49" fontId="6" fillId="0" borderId="20" xfId="1" applyNumberFormat="1" applyFont="1" applyFill="1" applyBorder="1" applyAlignment="1" applyProtection="1">
      <alignment vertical="center"/>
      <protection locked="0"/>
    </xf>
    <xf numFmtId="4" fontId="6" fillId="0" borderId="0" xfId="1" applyNumberFormat="1" applyFont="1" applyFill="1" applyBorder="1" applyAlignment="1" applyProtection="1">
      <alignment horizontal="right" vertical="center"/>
      <protection locked="0"/>
    </xf>
    <xf numFmtId="4" fontId="6" fillId="0" borderId="0" xfId="1" applyNumberFormat="1" applyFont="1" applyFill="1" applyBorder="1" applyAlignment="1" applyProtection="1">
      <alignment vertical="center"/>
      <protection locked="0"/>
    </xf>
    <xf numFmtId="0" fontId="1" fillId="0" borderId="15" xfId="1" applyFont="1" applyFill="1" applyBorder="1" applyAlignment="1" applyProtection="1">
      <alignment horizontal="center" vertical="center"/>
      <protection locked="0"/>
    </xf>
    <xf numFmtId="4" fontId="1" fillId="0" borderId="0" xfId="1" applyNumberFormat="1" applyFont="1" applyFill="1" applyBorder="1" applyAlignment="1" applyProtection="1">
      <alignment horizontal="right" vertical="center"/>
      <protection locked="0"/>
    </xf>
    <xf numFmtId="4" fontId="1" fillId="2" borderId="20" xfId="1" applyNumberFormat="1" applyFont="1" applyFill="1" applyBorder="1" applyAlignment="1" applyProtection="1">
      <alignment vertical="center"/>
      <protection locked="0"/>
    </xf>
    <xf numFmtId="4" fontId="1" fillId="0" borderId="0" xfId="1" applyNumberFormat="1" applyFont="1" applyFill="1" applyBorder="1" applyAlignment="1" applyProtection="1">
      <alignment vertical="center"/>
      <protection locked="0"/>
    </xf>
    <xf numFmtId="0" fontId="0" fillId="0" borderId="0" xfId="0" applyFont="1" applyAlignment="1">
      <alignment vertical="center"/>
    </xf>
    <xf numFmtId="0" fontId="23" fillId="0" borderId="20" xfId="16" applyNumberFormat="1" applyFont="1" applyFill="1" applyBorder="1" applyAlignment="1" applyProtection="1">
      <alignment horizontal="center" vertical="center" wrapText="1"/>
    </xf>
    <xf numFmtId="0" fontId="23" fillId="0" borderId="7" xfId="16" applyNumberFormat="1" applyFont="1" applyFill="1" applyBorder="1" applyAlignment="1" applyProtection="1">
      <alignment horizontal="left" vertical="center" wrapText="1"/>
    </xf>
    <xf numFmtId="0" fontId="23" fillId="0" borderId="22" xfId="0" applyNumberFormat="1" applyFont="1" applyFill="1" applyBorder="1" applyAlignment="1" applyProtection="1">
      <alignment horizontal="center" vertical="top" wrapText="1"/>
    </xf>
    <xf numFmtId="0" fontId="23" fillId="0" borderId="22" xfId="0" applyNumberFormat="1" applyFont="1" applyFill="1" applyBorder="1" applyAlignment="1" applyProtection="1">
      <alignment horizontal="left" vertical="top" wrapText="1"/>
    </xf>
    <xf numFmtId="0" fontId="28" fillId="0" borderId="22" xfId="0" applyNumberFormat="1" applyFont="1" applyFill="1" applyBorder="1" applyAlignment="1" applyProtection="1">
      <alignment horizontal="left" vertical="center" wrapText="1"/>
    </xf>
    <xf numFmtId="4" fontId="25" fillId="2" borderId="3" xfId="1" applyNumberFormat="1" applyFont="1" applyFill="1" applyBorder="1" applyAlignment="1" applyProtection="1">
      <alignment horizontal="center" vertical="center"/>
      <protection locked="0"/>
    </xf>
    <xf numFmtId="4" fontId="25" fillId="2" borderId="6" xfId="1" applyNumberFormat="1" applyFont="1" applyFill="1" applyBorder="1" applyAlignment="1" applyProtection="1">
      <alignment horizontal="right" vertical="center"/>
      <protection locked="0"/>
    </xf>
    <xf numFmtId="4" fontId="25" fillId="2" borderId="3" xfId="1" applyNumberFormat="1" applyFont="1" applyFill="1" applyBorder="1" applyAlignment="1" applyProtection="1">
      <alignment horizontal="right" vertical="center"/>
      <protection locked="0"/>
    </xf>
    <xf numFmtId="4" fontId="25" fillId="0" borderId="0" xfId="1" applyNumberFormat="1" applyFont="1" applyFill="1" applyBorder="1" applyAlignment="1" applyProtection="1">
      <alignment horizontal="center" vertical="center"/>
      <protection locked="0"/>
    </xf>
    <xf numFmtId="4" fontId="25" fillId="0" borderId="20" xfId="1" applyNumberFormat="1" applyFont="1" applyFill="1" applyBorder="1" applyAlignment="1" applyProtection="1">
      <alignment horizontal="right" vertical="center"/>
      <protection locked="0"/>
    </xf>
    <xf numFmtId="4" fontId="25" fillId="0" borderId="0" xfId="1" applyNumberFormat="1" applyFont="1" applyFill="1" applyBorder="1" applyAlignment="1" applyProtection="1">
      <alignment horizontal="right" vertical="center"/>
      <protection locked="0"/>
    </xf>
    <xf numFmtId="4" fontId="23" fillId="0" borderId="0" xfId="1" applyNumberFormat="1" applyFont="1" applyFill="1" applyBorder="1" applyAlignment="1" applyProtection="1">
      <alignment horizontal="center" vertical="center"/>
      <protection locked="0"/>
    </xf>
    <xf numFmtId="4" fontId="23" fillId="0" borderId="20" xfId="1" applyNumberFormat="1" applyFont="1" applyFill="1" applyBorder="1" applyAlignment="1" applyProtection="1">
      <alignment horizontal="right" vertical="center"/>
      <protection locked="0"/>
    </xf>
    <xf numFmtId="4" fontId="23" fillId="0" borderId="0" xfId="1" applyNumberFormat="1" applyFont="1" applyFill="1" applyBorder="1" applyAlignment="1" applyProtection="1">
      <alignment horizontal="right" vertical="center"/>
      <protection locked="0"/>
    </xf>
    <xf numFmtId="4" fontId="25" fillId="2" borderId="0" xfId="1" applyNumberFormat="1" applyFont="1" applyFill="1" applyBorder="1" applyAlignment="1" applyProtection="1">
      <alignment horizontal="center" vertical="center"/>
      <protection locked="0"/>
    </xf>
    <xf numFmtId="4" fontId="25" fillId="2" borderId="20" xfId="1" applyNumberFormat="1" applyFont="1" applyFill="1" applyBorder="1" applyAlignment="1" applyProtection="1">
      <alignment horizontal="right" vertical="center"/>
      <protection locked="0"/>
    </xf>
    <xf numFmtId="4" fontId="25" fillId="2" borderId="0" xfId="1" applyNumberFormat="1" applyFont="1" applyFill="1" applyBorder="1" applyAlignment="1" applyProtection="1">
      <alignment horizontal="right" vertical="center"/>
      <protection locked="0"/>
    </xf>
    <xf numFmtId="4" fontId="25" fillId="0" borderId="4" xfId="2" applyNumberFormat="1" applyFont="1" applyBorder="1" applyAlignment="1" applyProtection="1">
      <alignment vertical="center"/>
      <protection locked="0"/>
    </xf>
    <xf numFmtId="4" fontId="25" fillId="0" borderId="19" xfId="2" applyNumberFormat="1" applyFont="1" applyBorder="1" applyAlignment="1" applyProtection="1">
      <alignment vertical="center"/>
      <protection locked="0"/>
    </xf>
    <xf numFmtId="4" fontId="25" fillId="2" borderId="30" xfId="1" applyNumberFormat="1" applyFont="1" applyFill="1" applyBorder="1" applyAlignment="1" applyProtection="1">
      <alignment horizontal="center" vertical="center"/>
      <protection locked="0"/>
    </xf>
    <xf numFmtId="4" fontId="25" fillId="2" borderId="31" xfId="1" applyNumberFormat="1" applyFont="1" applyFill="1" applyBorder="1" applyAlignment="1" applyProtection="1">
      <alignment horizontal="right" vertical="center"/>
      <protection locked="0"/>
    </xf>
    <xf numFmtId="4" fontId="25" fillId="2" borderId="30" xfId="1" applyNumberFormat="1" applyFont="1" applyFill="1" applyBorder="1" applyAlignment="1" applyProtection="1">
      <alignment horizontal="right" vertical="center"/>
      <protection locked="0"/>
    </xf>
    <xf numFmtId="0" fontId="21" fillId="0" borderId="1" xfId="2" applyFont="1" applyFill="1" applyBorder="1" applyAlignment="1" applyProtection="1">
      <alignment horizontal="center" vertical="center"/>
      <protection locked="0"/>
    </xf>
    <xf numFmtId="0" fontId="21" fillId="0" borderId="2" xfId="2" applyFont="1" applyFill="1" applyBorder="1" applyAlignment="1" applyProtection="1">
      <alignment horizontal="center" vertical="center"/>
      <protection locked="0"/>
    </xf>
  </cellXfs>
  <cellStyles count="18">
    <cellStyle name="čárky 2" xfId="4"/>
    <cellStyle name="čárky 2 2" xfId="11"/>
    <cellStyle name="čárky 3" xfId="5"/>
    <cellStyle name="čárky 3 2" xfId="12"/>
    <cellStyle name="čárky 4" xfId="3"/>
    <cellStyle name="Normální" xfId="0" builtinId="0"/>
    <cellStyle name="normální 2" xfId="6"/>
    <cellStyle name="normální 22" xfId="16"/>
    <cellStyle name="normální 3" xfId="2"/>
    <cellStyle name="normální 31" xfId="17"/>
    <cellStyle name="normální 57" xfId="15"/>
    <cellStyle name="normální_POL.XLS" xfId="1"/>
    <cellStyle name="normální_SOxxxxxx 2" xfId="7"/>
    <cellStyle name="procent 2" xfId="9"/>
    <cellStyle name="procent 2 2" xfId="13"/>
    <cellStyle name="procent 3" xfId="10"/>
    <cellStyle name="procent 3 2" xfId="14"/>
    <cellStyle name="procent 4" xfId="8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tabSelected="1" topLeftCell="A19" zoomScaleSheetLayoutView="100" workbookViewId="0">
      <selection activeCell="L23" sqref="L23"/>
    </sheetView>
  </sheetViews>
  <sheetFormatPr defaultRowHeight="15" x14ac:dyDescent="0.25"/>
  <cols>
    <col min="1" max="1" width="5.140625" style="12" customWidth="1"/>
    <col min="2" max="2" width="15.42578125" style="12" customWidth="1"/>
    <col min="3" max="3" width="48.5703125" style="12" customWidth="1"/>
    <col min="4" max="4" width="9.140625" style="12"/>
    <col min="5" max="5" width="10" style="12" customWidth="1"/>
    <col min="6" max="6" width="9.140625" style="12"/>
    <col min="7" max="7" width="12.7109375" style="12" customWidth="1"/>
    <col min="8" max="8" width="11.7109375" style="12" customWidth="1"/>
    <col min="9" max="9" width="12.42578125" style="12" customWidth="1"/>
    <col min="10" max="10" width="11" style="12" customWidth="1"/>
    <col min="11" max="11" width="21.42578125" style="12" customWidth="1"/>
    <col min="12" max="12" width="9.140625" style="12"/>
    <col min="13" max="13" width="9.140625" style="121"/>
    <col min="14" max="16384" width="9.140625" style="12"/>
  </cols>
  <sheetData>
    <row r="1" spans="1:13" ht="20.25" thickTop="1" thickBot="1" x14ac:dyDescent="0.3">
      <c r="A1" s="31" t="s">
        <v>8</v>
      </c>
      <c r="B1" s="32"/>
      <c r="C1" s="32"/>
      <c r="D1" s="33"/>
      <c r="E1" s="34"/>
      <c r="F1" s="34"/>
      <c r="G1" s="34"/>
      <c r="H1" s="35" t="s">
        <v>9</v>
      </c>
      <c r="I1" s="161" t="s">
        <v>0</v>
      </c>
      <c r="J1" s="162"/>
      <c r="K1" s="36">
        <f>SUM(I11:I494,K11:K494)/2</f>
        <v>0</v>
      </c>
    </row>
    <row r="2" spans="1:13" ht="16.5" thickTop="1" thickBot="1" x14ac:dyDescent="0.3">
      <c r="A2" s="37" t="s">
        <v>80</v>
      </c>
      <c r="B2" s="37"/>
      <c r="C2" s="38"/>
      <c r="D2" s="39"/>
      <c r="E2" s="40"/>
      <c r="F2" s="41"/>
      <c r="G2" s="39"/>
      <c r="H2" s="39"/>
      <c r="I2" s="39"/>
      <c r="J2" s="40"/>
      <c r="K2" s="42" t="s">
        <v>38</v>
      </c>
    </row>
    <row r="3" spans="1:13" x14ac:dyDescent="0.25">
      <c r="A3" s="43" t="s">
        <v>1</v>
      </c>
      <c r="B3" s="32"/>
      <c r="C3" s="44" t="s">
        <v>2</v>
      </c>
      <c r="D3" s="45"/>
      <c r="E3" s="46"/>
      <c r="F3" s="47"/>
      <c r="G3" s="45"/>
      <c r="H3" s="45"/>
      <c r="I3" s="32" t="s">
        <v>10</v>
      </c>
      <c r="J3" s="48"/>
      <c r="K3" s="46"/>
    </row>
    <row r="4" spans="1:13" x14ac:dyDescent="0.25">
      <c r="A4" s="43" t="s">
        <v>4</v>
      </c>
      <c r="B4" s="32"/>
      <c r="C4" s="49" t="s">
        <v>39</v>
      </c>
      <c r="D4" s="45"/>
      <c r="E4" s="46"/>
      <c r="F4" s="47"/>
      <c r="G4" s="45"/>
      <c r="H4" s="45"/>
      <c r="I4" s="43" t="s">
        <v>11</v>
      </c>
      <c r="J4" s="50" t="s">
        <v>40</v>
      </c>
      <c r="K4" s="46"/>
    </row>
    <row r="5" spans="1:13" ht="15.75" thickBot="1" x14ac:dyDescent="0.3">
      <c r="A5" s="51" t="s">
        <v>3</v>
      </c>
      <c r="B5" s="43"/>
      <c r="C5" s="52"/>
      <c r="D5" s="45"/>
      <c r="E5" s="46"/>
      <c r="F5" s="47"/>
      <c r="G5" s="45"/>
      <c r="H5" s="45"/>
      <c r="I5" s="32" t="s">
        <v>12</v>
      </c>
      <c r="J5" s="53"/>
      <c r="K5" s="54"/>
    </row>
    <row r="6" spans="1:13" x14ac:dyDescent="0.25">
      <c r="A6" s="55" t="s">
        <v>13</v>
      </c>
      <c r="B6" s="56"/>
      <c r="C6" s="56"/>
      <c r="D6" s="56"/>
      <c r="E6" s="57"/>
      <c r="F6" s="58"/>
      <c r="G6" s="56"/>
      <c r="H6" s="59" t="s">
        <v>14</v>
      </c>
      <c r="I6" s="59"/>
      <c r="J6" s="59"/>
      <c r="K6" s="60"/>
    </row>
    <row r="7" spans="1:13" x14ac:dyDescent="0.25">
      <c r="A7" s="61" t="s">
        <v>7</v>
      </c>
      <c r="B7" s="62" t="s">
        <v>15</v>
      </c>
      <c r="C7" s="63"/>
      <c r="D7" s="62" t="s">
        <v>16</v>
      </c>
      <c r="E7" s="64"/>
      <c r="F7" s="65" t="s">
        <v>17</v>
      </c>
      <c r="G7" s="62" t="s">
        <v>18</v>
      </c>
      <c r="H7" s="66" t="s">
        <v>19</v>
      </c>
      <c r="I7" s="67"/>
      <c r="J7" s="66" t="s">
        <v>20</v>
      </c>
      <c r="K7" s="68"/>
    </row>
    <row r="8" spans="1:13" x14ac:dyDescent="0.25">
      <c r="A8" s="69" t="s">
        <v>21</v>
      </c>
      <c r="B8" s="70" t="s">
        <v>22</v>
      </c>
      <c r="C8" s="70" t="s">
        <v>23</v>
      </c>
      <c r="D8" s="70" t="s">
        <v>24</v>
      </c>
      <c r="E8" s="71" t="s">
        <v>5</v>
      </c>
      <c r="F8" s="72" t="s">
        <v>25</v>
      </c>
      <c r="G8" s="70" t="s">
        <v>25</v>
      </c>
      <c r="H8" s="73" t="s">
        <v>17</v>
      </c>
      <c r="I8" s="70" t="s">
        <v>6</v>
      </c>
      <c r="J8" s="73" t="s">
        <v>17</v>
      </c>
      <c r="K8" s="74" t="s">
        <v>6</v>
      </c>
    </row>
    <row r="9" spans="1:13" ht="15.75" thickBot="1" x14ac:dyDescent="0.3">
      <c r="A9" s="75"/>
      <c r="B9" s="76">
        <v>1</v>
      </c>
      <c r="C9" s="76">
        <v>2</v>
      </c>
      <c r="D9" s="76">
        <v>3</v>
      </c>
      <c r="E9" s="76">
        <v>4</v>
      </c>
      <c r="F9" s="77">
        <v>5</v>
      </c>
      <c r="G9" s="76">
        <v>6</v>
      </c>
      <c r="H9" s="76">
        <v>7</v>
      </c>
      <c r="I9" s="76">
        <v>8</v>
      </c>
      <c r="J9" s="77">
        <v>9</v>
      </c>
      <c r="K9" s="78">
        <v>10</v>
      </c>
    </row>
    <row r="10" spans="1:13" x14ac:dyDescent="0.25">
      <c r="A10" s="99"/>
      <c r="B10" s="100"/>
      <c r="C10" s="100"/>
      <c r="D10" s="100"/>
      <c r="E10" s="100"/>
      <c r="F10" s="100"/>
      <c r="G10" s="100"/>
      <c r="H10" s="100"/>
      <c r="I10" s="100"/>
      <c r="J10" s="100"/>
      <c r="K10" s="101"/>
    </row>
    <row r="11" spans="1:13" x14ac:dyDescent="0.25">
      <c r="A11" s="102" t="s">
        <v>26</v>
      </c>
      <c r="B11" s="80">
        <v>1</v>
      </c>
      <c r="C11" s="79" t="s">
        <v>106</v>
      </c>
      <c r="D11" s="81"/>
      <c r="E11" s="82"/>
      <c r="F11" s="83"/>
      <c r="G11" s="84"/>
      <c r="H11" s="83"/>
      <c r="I11" s="84"/>
      <c r="J11" s="83"/>
      <c r="K11" s="103"/>
    </row>
    <row r="12" spans="1:13" s="21" customFormat="1" ht="33" customHeight="1" x14ac:dyDescent="0.25">
      <c r="A12" s="94">
        <v>1</v>
      </c>
      <c r="B12" s="10" t="s">
        <v>75</v>
      </c>
      <c r="C12" s="11" t="s">
        <v>97</v>
      </c>
      <c r="D12" s="104" t="s">
        <v>44</v>
      </c>
      <c r="E12" s="20">
        <v>3837</v>
      </c>
      <c r="F12" s="30"/>
      <c r="G12" s="18"/>
      <c r="H12" s="30"/>
      <c r="I12" s="18"/>
      <c r="J12" s="30"/>
      <c r="K12" s="98">
        <f t="shared" ref="K12:K22" si="0">E12*J12</f>
        <v>0</v>
      </c>
      <c r="L12" s="19"/>
      <c r="M12" s="122"/>
    </row>
    <row r="13" spans="1:13" s="19" customFormat="1" ht="35.25" x14ac:dyDescent="0.25">
      <c r="A13" s="94">
        <v>2</v>
      </c>
      <c r="B13" s="10" t="s">
        <v>81</v>
      </c>
      <c r="C13" s="11" t="s">
        <v>98</v>
      </c>
      <c r="D13" s="104" t="s">
        <v>44</v>
      </c>
      <c r="E13" s="20">
        <v>1602</v>
      </c>
      <c r="F13" s="30"/>
      <c r="G13" s="18"/>
      <c r="H13" s="30"/>
      <c r="I13" s="18"/>
      <c r="J13" s="30"/>
      <c r="K13" s="98">
        <f t="shared" si="0"/>
        <v>0</v>
      </c>
      <c r="L13" s="21"/>
      <c r="M13" s="121" t="s">
        <v>60</v>
      </c>
    </row>
    <row r="14" spans="1:13" s="19" customFormat="1" ht="24" x14ac:dyDescent="0.25">
      <c r="A14" s="94">
        <v>3</v>
      </c>
      <c r="B14" s="10" t="s">
        <v>78</v>
      </c>
      <c r="C14" s="11" t="s">
        <v>96</v>
      </c>
      <c r="D14" s="104" t="s">
        <v>44</v>
      </c>
      <c r="E14" s="20">
        <v>13</v>
      </c>
      <c r="F14" s="30"/>
      <c r="G14" s="18"/>
      <c r="H14" s="30"/>
      <c r="I14" s="18"/>
      <c r="J14" s="30"/>
      <c r="K14" s="98">
        <f t="shared" si="0"/>
        <v>0</v>
      </c>
      <c r="M14" s="122"/>
    </row>
    <row r="15" spans="1:13" s="21" customFormat="1" ht="24" customHeight="1" x14ac:dyDescent="0.25">
      <c r="A15" s="94">
        <v>4</v>
      </c>
      <c r="B15" s="10" t="s">
        <v>45</v>
      </c>
      <c r="C15" s="11" t="s">
        <v>99</v>
      </c>
      <c r="D15" s="1" t="s">
        <v>44</v>
      </c>
      <c r="E15" s="2">
        <v>406.56</v>
      </c>
      <c r="F15" s="3"/>
      <c r="G15" s="17"/>
      <c r="H15" s="4"/>
      <c r="I15" s="17"/>
      <c r="J15" s="3"/>
      <c r="K15" s="98">
        <f t="shared" si="0"/>
        <v>0</v>
      </c>
      <c r="M15" s="121"/>
    </row>
    <row r="16" spans="1:13" s="21" customFormat="1" ht="18.75" customHeight="1" x14ac:dyDescent="0.25">
      <c r="A16" s="94">
        <v>5</v>
      </c>
      <c r="B16" s="10" t="s">
        <v>93</v>
      </c>
      <c r="C16" s="11" t="s">
        <v>94</v>
      </c>
      <c r="D16" s="1" t="s">
        <v>67</v>
      </c>
      <c r="E16" s="2">
        <v>6139</v>
      </c>
      <c r="F16" s="3"/>
      <c r="G16" s="17"/>
      <c r="H16" s="4"/>
      <c r="I16" s="17"/>
      <c r="J16" s="3"/>
      <c r="K16" s="98">
        <f t="shared" si="0"/>
        <v>0</v>
      </c>
      <c r="M16" s="121"/>
    </row>
    <row r="17" spans="1:13" s="21" customFormat="1" ht="24" x14ac:dyDescent="0.25">
      <c r="A17" s="94">
        <v>6</v>
      </c>
      <c r="B17" s="6" t="s">
        <v>46</v>
      </c>
      <c r="C17" s="7" t="s">
        <v>100</v>
      </c>
      <c r="D17" s="105" t="s">
        <v>44</v>
      </c>
      <c r="E17" s="2">
        <v>5858.6</v>
      </c>
      <c r="F17" s="30"/>
      <c r="G17" s="18"/>
      <c r="H17" s="30"/>
      <c r="I17" s="18"/>
      <c r="J17" s="30"/>
      <c r="K17" s="98">
        <f t="shared" si="0"/>
        <v>0</v>
      </c>
      <c r="M17" s="121"/>
    </row>
    <row r="18" spans="1:13" s="21" customFormat="1" ht="24" x14ac:dyDescent="0.25">
      <c r="A18" s="94">
        <v>7</v>
      </c>
      <c r="B18" s="10" t="s">
        <v>83</v>
      </c>
      <c r="C18" s="11" t="s">
        <v>84</v>
      </c>
      <c r="D18" s="105" t="s">
        <v>44</v>
      </c>
      <c r="E18" s="2">
        <f>E17*40</f>
        <v>234344</v>
      </c>
      <c r="F18" s="20"/>
      <c r="G18" s="18"/>
      <c r="H18" s="20"/>
      <c r="I18" s="18"/>
      <c r="J18" s="30"/>
      <c r="K18" s="98">
        <f t="shared" si="0"/>
        <v>0</v>
      </c>
      <c r="M18" s="121"/>
    </row>
    <row r="19" spans="1:13" s="19" customFormat="1" ht="12" x14ac:dyDescent="0.25">
      <c r="A19" s="94">
        <v>8</v>
      </c>
      <c r="B19" s="141" t="s">
        <v>101</v>
      </c>
      <c r="C19" s="142" t="s">
        <v>102</v>
      </c>
      <c r="D19" s="104" t="s">
        <v>44</v>
      </c>
      <c r="E19" s="20">
        <v>3837</v>
      </c>
      <c r="F19" s="30"/>
      <c r="G19" s="18"/>
      <c r="H19" s="30"/>
      <c r="I19" s="18"/>
      <c r="J19" s="30"/>
      <c r="K19" s="98">
        <f t="shared" si="0"/>
        <v>0</v>
      </c>
      <c r="M19" s="122"/>
    </row>
    <row r="20" spans="1:13" s="21" customFormat="1" ht="13.5" customHeight="1" x14ac:dyDescent="0.25">
      <c r="A20" s="94">
        <v>9</v>
      </c>
      <c r="B20" s="139">
        <v>171201201</v>
      </c>
      <c r="C20" s="140" t="s">
        <v>47</v>
      </c>
      <c r="D20" s="105" t="s">
        <v>44</v>
      </c>
      <c r="E20" s="2">
        <v>5858.6</v>
      </c>
      <c r="F20" s="30"/>
      <c r="G20" s="18"/>
      <c r="H20" s="30"/>
      <c r="I20" s="18"/>
      <c r="J20" s="30"/>
      <c r="K20" s="98">
        <f t="shared" si="0"/>
        <v>0</v>
      </c>
      <c r="M20" s="121"/>
    </row>
    <row r="21" spans="1:13" s="21" customFormat="1" ht="24" x14ac:dyDescent="0.25">
      <c r="A21" s="94">
        <v>10</v>
      </c>
      <c r="B21" s="10" t="s">
        <v>76</v>
      </c>
      <c r="C21" s="11" t="s">
        <v>77</v>
      </c>
      <c r="D21" s="105" t="s">
        <v>54</v>
      </c>
      <c r="E21" s="2">
        <v>4669</v>
      </c>
      <c r="F21" s="30"/>
      <c r="G21" s="18"/>
      <c r="H21" s="30"/>
      <c r="I21" s="18"/>
      <c r="J21" s="30"/>
      <c r="K21" s="98">
        <f t="shared" si="0"/>
        <v>0</v>
      </c>
      <c r="M21" s="121"/>
    </row>
    <row r="22" spans="1:13" s="21" customFormat="1" ht="23.25" x14ac:dyDescent="0.25">
      <c r="A22" s="94">
        <v>11</v>
      </c>
      <c r="B22" s="10" t="s">
        <v>82</v>
      </c>
      <c r="C22" s="11" t="s">
        <v>85</v>
      </c>
      <c r="D22" s="105" t="s">
        <v>54</v>
      </c>
      <c r="E22" s="2">
        <f>5*484</f>
        <v>2420</v>
      </c>
      <c r="F22" s="30"/>
      <c r="G22" s="18"/>
      <c r="H22" s="30"/>
      <c r="I22" s="18"/>
      <c r="J22" s="30"/>
      <c r="K22" s="98">
        <f t="shared" si="0"/>
        <v>0</v>
      </c>
      <c r="M22" s="121"/>
    </row>
    <row r="23" spans="1:13" s="21" customFormat="1" ht="12" x14ac:dyDescent="0.25">
      <c r="A23" s="94"/>
      <c r="B23" s="105"/>
      <c r="C23" s="85"/>
      <c r="D23" s="106"/>
      <c r="E23" s="20"/>
      <c r="F23" s="30"/>
      <c r="G23" s="18"/>
      <c r="H23" s="30"/>
      <c r="I23" s="18"/>
      <c r="J23" s="30"/>
      <c r="K23" s="98"/>
      <c r="M23" s="121"/>
    </row>
    <row r="24" spans="1:13" x14ac:dyDescent="0.25">
      <c r="A24" s="107"/>
      <c r="B24" s="86" t="s">
        <v>27</v>
      </c>
      <c r="C24" s="87" t="str">
        <f>C11</f>
        <v>Zemní práce</v>
      </c>
      <c r="D24" s="88"/>
      <c r="E24" s="89"/>
      <c r="F24" s="90"/>
      <c r="G24" s="91"/>
      <c r="H24" s="92"/>
      <c r="I24" s="91"/>
      <c r="J24" s="90"/>
      <c r="K24" s="108">
        <f>SUM(K12:K23)</f>
        <v>0</v>
      </c>
    </row>
    <row r="25" spans="1:13" x14ac:dyDescent="0.25">
      <c r="A25" s="109" t="s">
        <v>26</v>
      </c>
      <c r="B25" s="80" t="s">
        <v>28</v>
      </c>
      <c r="C25" s="79" t="s">
        <v>29</v>
      </c>
      <c r="D25" s="83"/>
      <c r="E25" s="82"/>
      <c r="F25" s="83"/>
      <c r="G25" s="84"/>
      <c r="H25" s="83"/>
      <c r="I25" s="84"/>
      <c r="J25" s="83"/>
      <c r="K25" s="103"/>
    </row>
    <row r="26" spans="1:13" s="21" customFormat="1" ht="24" x14ac:dyDescent="0.25">
      <c r="A26" s="94">
        <v>12</v>
      </c>
      <c r="B26" s="10" t="s">
        <v>51</v>
      </c>
      <c r="C26" s="11" t="s">
        <v>107</v>
      </c>
      <c r="D26" s="105" t="s">
        <v>44</v>
      </c>
      <c r="E26" s="20">
        <v>377.52</v>
      </c>
      <c r="F26" s="30"/>
      <c r="G26" s="18"/>
      <c r="H26" s="30"/>
      <c r="I26" s="18"/>
      <c r="J26" s="30"/>
      <c r="K26" s="98">
        <f>E26*J26</f>
        <v>0</v>
      </c>
      <c r="M26" s="121" t="s">
        <v>62</v>
      </c>
    </row>
    <row r="27" spans="1:13" s="21" customFormat="1" ht="24" x14ac:dyDescent="0.25">
      <c r="A27" s="94">
        <v>13</v>
      </c>
      <c r="B27" s="10" t="s">
        <v>48</v>
      </c>
      <c r="C27" s="11" t="s">
        <v>49</v>
      </c>
      <c r="D27" s="105" t="s">
        <v>41</v>
      </c>
      <c r="E27" s="20">
        <v>484</v>
      </c>
      <c r="F27" s="30"/>
      <c r="G27" s="18"/>
      <c r="H27" s="30"/>
      <c r="I27" s="18"/>
      <c r="J27" s="30"/>
      <c r="K27" s="98">
        <f>E27*J27</f>
        <v>0</v>
      </c>
      <c r="M27" s="121"/>
    </row>
    <row r="28" spans="1:13" s="21" customFormat="1" ht="12" x14ac:dyDescent="0.25">
      <c r="A28" s="94">
        <v>14</v>
      </c>
      <c r="B28" s="10" t="s">
        <v>43</v>
      </c>
      <c r="C28" s="11" t="s">
        <v>50</v>
      </c>
      <c r="D28" s="105" t="s">
        <v>41</v>
      </c>
      <c r="E28" s="20">
        <v>484</v>
      </c>
      <c r="F28" s="30"/>
      <c r="G28" s="18"/>
      <c r="H28" s="30"/>
      <c r="I28" s="18">
        <f>E28*H28</f>
        <v>0</v>
      </c>
      <c r="J28" s="110"/>
      <c r="K28" s="98"/>
      <c r="M28" s="121" t="s">
        <v>61</v>
      </c>
    </row>
    <row r="29" spans="1:13" s="21" customFormat="1" ht="13.5" customHeight="1" x14ac:dyDescent="0.25">
      <c r="A29" s="94">
        <v>15</v>
      </c>
      <c r="B29" s="13" t="s">
        <v>52</v>
      </c>
      <c r="C29" s="14" t="s">
        <v>103</v>
      </c>
      <c r="D29" s="105" t="s">
        <v>44</v>
      </c>
      <c r="E29" s="20">
        <v>63</v>
      </c>
      <c r="F29" s="30"/>
      <c r="G29" s="18"/>
      <c r="H29" s="30"/>
      <c r="I29" s="18"/>
      <c r="J29" s="30"/>
      <c r="K29" s="98">
        <f t="shared" ref="K29:K31" si="1">E29*J29</f>
        <v>0</v>
      </c>
      <c r="M29" s="121" t="s">
        <v>63</v>
      </c>
    </row>
    <row r="30" spans="1:13" s="21" customFormat="1" ht="12" x14ac:dyDescent="0.25">
      <c r="A30" s="94">
        <v>16</v>
      </c>
      <c r="B30" s="10" t="s">
        <v>53</v>
      </c>
      <c r="C30" s="143" t="s">
        <v>104</v>
      </c>
      <c r="D30" s="105" t="s">
        <v>54</v>
      </c>
      <c r="E30" s="20">
        <v>1694</v>
      </c>
      <c r="F30" s="30"/>
      <c r="G30" s="18"/>
      <c r="H30" s="30"/>
      <c r="I30" s="18"/>
      <c r="J30" s="30"/>
      <c r="K30" s="98">
        <f t="shared" si="1"/>
        <v>0</v>
      </c>
      <c r="M30" s="121" t="s">
        <v>64</v>
      </c>
    </row>
    <row r="31" spans="1:13" s="21" customFormat="1" ht="24" x14ac:dyDescent="0.25">
      <c r="A31" s="94">
        <v>17</v>
      </c>
      <c r="B31" s="24" t="s">
        <v>70</v>
      </c>
      <c r="C31" s="25" t="s">
        <v>71</v>
      </c>
      <c r="D31" s="26" t="s">
        <v>54</v>
      </c>
      <c r="E31" s="20">
        <v>750</v>
      </c>
      <c r="F31" s="30"/>
      <c r="G31" s="5"/>
      <c r="H31" s="27"/>
      <c r="I31" s="5"/>
      <c r="J31" s="27"/>
      <c r="K31" s="98">
        <f t="shared" si="1"/>
        <v>0</v>
      </c>
      <c r="M31" s="121" t="s">
        <v>73</v>
      </c>
    </row>
    <row r="32" spans="1:13" s="21" customFormat="1" x14ac:dyDescent="0.25">
      <c r="A32" s="94">
        <v>18</v>
      </c>
      <c r="B32" s="28" t="s">
        <v>43</v>
      </c>
      <c r="C32" s="29" t="s">
        <v>72</v>
      </c>
      <c r="D32" s="26" t="s">
        <v>54</v>
      </c>
      <c r="E32" s="20">
        <v>787.5</v>
      </c>
      <c r="F32" s="30"/>
      <c r="G32" s="5"/>
      <c r="H32" s="27"/>
      <c r="I32" s="18">
        <f>E32*H32</f>
        <v>0</v>
      </c>
      <c r="J32" s="27"/>
      <c r="K32" s="98"/>
      <c r="M32" s="121" t="s">
        <v>74</v>
      </c>
    </row>
    <row r="33" spans="1:13" x14ac:dyDescent="0.25">
      <c r="A33" s="111"/>
      <c r="B33" s="15"/>
      <c r="C33" s="16"/>
      <c r="D33" s="105"/>
      <c r="E33" s="20"/>
      <c r="F33" s="30"/>
      <c r="G33" s="5"/>
      <c r="H33" s="27"/>
      <c r="I33" s="5"/>
      <c r="J33" s="27"/>
      <c r="K33" s="113"/>
    </row>
    <row r="34" spans="1:13" x14ac:dyDescent="0.25">
      <c r="A34" s="107"/>
      <c r="B34" s="86" t="s">
        <v>30</v>
      </c>
      <c r="C34" s="87" t="str">
        <f>C25</f>
        <v>Základy</v>
      </c>
      <c r="D34" s="144"/>
      <c r="E34" s="145"/>
      <c r="F34" s="146"/>
      <c r="G34" s="91"/>
      <c r="H34" s="92"/>
      <c r="I34" s="91">
        <f>SUM(I26:I33)</f>
        <v>0</v>
      </c>
      <c r="J34" s="90"/>
      <c r="K34" s="108">
        <f>SUM(K26:K33)</f>
        <v>0</v>
      </c>
    </row>
    <row r="35" spans="1:13" x14ac:dyDescent="0.25">
      <c r="A35" s="129"/>
      <c r="B35" s="130">
        <v>5</v>
      </c>
      <c r="C35" s="131" t="s">
        <v>86</v>
      </c>
      <c r="D35" s="147"/>
      <c r="E35" s="148"/>
      <c r="F35" s="149"/>
      <c r="G35" s="126"/>
      <c r="H35" s="133"/>
      <c r="I35" s="126"/>
      <c r="J35" s="132"/>
      <c r="K35" s="128"/>
    </row>
    <row r="36" spans="1:13" s="138" customFormat="1" ht="23.25" x14ac:dyDescent="0.25">
      <c r="A36" s="134">
        <v>19</v>
      </c>
      <c r="B36" s="10" t="s">
        <v>88</v>
      </c>
      <c r="C36" s="11" t="s">
        <v>90</v>
      </c>
      <c r="D36" s="150" t="s">
        <v>44</v>
      </c>
      <c r="E36" s="151">
        <v>890.56</v>
      </c>
      <c r="F36" s="152"/>
      <c r="G36" s="136"/>
      <c r="H36" s="137"/>
      <c r="I36" s="136"/>
      <c r="J36" s="135"/>
      <c r="K36" s="98">
        <f t="shared" ref="K36:K37" si="2">E36*J36</f>
        <v>0</v>
      </c>
      <c r="M36" s="121"/>
    </row>
    <row r="37" spans="1:13" s="138" customFormat="1" ht="24" x14ac:dyDescent="0.25">
      <c r="A37" s="134">
        <v>20</v>
      </c>
      <c r="B37" s="10" t="s">
        <v>89</v>
      </c>
      <c r="C37" s="11" t="s">
        <v>105</v>
      </c>
      <c r="D37" s="105" t="s">
        <v>54</v>
      </c>
      <c r="E37" s="151">
        <v>2178</v>
      </c>
      <c r="F37" s="152"/>
      <c r="G37" s="136"/>
      <c r="H37" s="137"/>
      <c r="I37" s="136"/>
      <c r="J37" s="135"/>
      <c r="K37" s="98">
        <f t="shared" si="2"/>
        <v>0</v>
      </c>
      <c r="M37" s="121"/>
    </row>
    <row r="38" spans="1:13" x14ac:dyDescent="0.25">
      <c r="A38" s="129"/>
      <c r="B38" s="130"/>
      <c r="C38" s="131"/>
      <c r="D38" s="147"/>
      <c r="E38" s="148"/>
      <c r="F38" s="149"/>
      <c r="G38" s="126"/>
      <c r="H38" s="133"/>
      <c r="I38" s="126"/>
      <c r="J38" s="132"/>
      <c r="K38" s="128"/>
    </row>
    <row r="39" spans="1:13" x14ac:dyDescent="0.25">
      <c r="A39" s="123"/>
      <c r="B39" s="86" t="s">
        <v>87</v>
      </c>
      <c r="C39" s="124" t="s">
        <v>86</v>
      </c>
      <c r="D39" s="153"/>
      <c r="E39" s="154"/>
      <c r="F39" s="155"/>
      <c r="G39" s="126"/>
      <c r="H39" s="127"/>
      <c r="I39" s="126"/>
      <c r="J39" s="125"/>
      <c r="K39" s="128">
        <f>SUM(K36:K38)</f>
        <v>0</v>
      </c>
    </row>
    <row r="40" spans="1:13" ht="13.5" customHeight="1" x14ac:dyDescent="0.25">
      <c r="A40" s="109" t="s">
        <v>26</v>
      </c>
      <c r="B40" s="80" t="s">
        <v>31</v>
      </c>
      <c r="C40" s="79" t="s">
        <v>35</v>
      </c>
      <c r="D40" s="156"/>
      <c r="E40" s="157"/>
      <c r="F40" s="156"/>
      <c r="G40" s="84"/>
      <c r="H40" s="83"/>
      <c r="I40" s="84"/>
      <c r="J40" s="83"/>
      <c r="K40" s="103"/>
    </row>
    <row r="41" spans="1:13" s="21" customFormat="1" ht="12" x14ac:dyDescent="0.25">
      <c r="A41" s="94">
        <v>21</v>
      </c>
      <c r="B41" s="10" t="s">
        <v>55</v>
      </c>
      <c r="C41" s="11" t="s">
        <v>56</v>
      </c>
      <c r="D41" s="105" t="s">
        <v>57</v>
      </c>
      <c r="E41" s="20">
        <v>12</v>
      </c>
      <c r="F41" s="30"/>
      <c r="G41" s="18"/>
      <c r="H41" s="30"/>
      <c r="I41" s="18"/>
      <c r="J41" s="30"/>
      <c r="K41" s="98">
        <f>E41*J41</f>
        <v>0</v>
      </c>
      <c r="M41" s="121"/>
    </row>
    <row r="42" spans="1:13" s="21" customFormat="1" ht="12" x14ac:dyDescent="0.25">
      <c r="A42" s="94">
        <v>22</v>
      </c>
      <c r="B42" s="10" t="s">
        <v>58</v>
      </c>
      <c r="C42" s="11" t="s">
        <v>59</v>
      </c>
      <c r="D42" s="105" t="s">
        <v>57</v>
      </c>
      <c r="E42" s="20">
        <v>2</v>
      </c>
      <c r="F42" s="30"/>
      <c r="G42" s="18"/>
      <c r="H42" s="30"/>
      <c r="I42" s="18"/>
      <c r="J42" s="30"/>
      <c r="K42" s="98">
        <f>E42*J42</f>
        <v>0</v>
      </c>
      <c r="M42" s="121"/>
    </row>
    <row r="43" spans="1:13" x14ac:dyDescent="0.25">
      <c r="A43" s="111"/>
      <c r="B43" s="112"/>
      <c r="C43" s="93"/>
      <c r="D43" s="106"/>
      <c r="E43" s="20"/>
      <c r="F43" s="30"/>
      <c r="G43" s="5"/>
      <c r="H43" s="27"/>
      <c r="I43" s="5"/>
      <c r="J43" s="27"/>
      <c r="K43" s="113"/>
    </row>
    <row r="44" spans="1:13" x14ac:dyDescent="0.25">
      <c r="A44" s="107"/>
      <c r="B44" s="86" t="s">
        <v>34</v>
      </c>
      <c r="C44" s="87" t="str">
        <f>C40</f>
        <v>Trubní vedení</v>
      </c>
      <c r="D44" s="144"/>
      <c r="E44" s="145"/>
      <c r="F44" s="146"/>
      <c r="G44" s="91"/>
      <c r="H44" s="92"/>
      <c r="I44" s="91"/>
      <c r="J44" s="90"/>
      <c r="K44" s="108">
        <f>SUM(K41:K42)</f>
        <v>0</v>
      </c>
    </row>
    <row r="45" spans="1:13" x14ac:dyDescent="0.25">
      <c r="A45" s="109" t="s">
        <v>26</v>
      </c>
      <c r="B45" s="80" t="s">
        <v>33</v>
      </c>
      <c r="C45" s="79" t="s">
        <v>36</v>
      </c>
      <c r="D45" s="156"/>
      <c r="E45" s="157"/>
      <c r="F45" s="156"/>
      <c r="G45" s="84"/>
      <c r="H45" s="83"/>
      <c r="I45" s="84"/>
      <c r="J45" s="83"/>
      <c r="K45" s="103"/>
    </row>
    <row r="46" spans="1:13" s="21" customFormat="1" ht="23.25" x14ac:dyDescent="0.25">
      <c r="A46" s="94">
        <v>23</v>
      </c>
      <c r="B46" s="10" t="s">
        <v>79</v>
      </c>
      <c r="C46" s="11" t="s">
        <v>92</v>
      </c>
      <c r="D46" s="26" t="s">
        <v>54</v>
      </c>
      <c r="E46" s="95">
        <v>18</v>
      </c>
      <c r="F46" s="96"/>
      <c r="G46" s="97"/>
      <c r="H46" s="96"/>
      <c r="I46" s="97"/>
      <c r="J46" s="96"/>
      <c r="K46" s="98">
        <f>E46*J46</f>
        <v>0</v>
      </c>
      <c r="M46" s="121"/>
    </row>
    <row r="47" spans="1:13" s="21" customFormat="1" ht="12" x14ac:dyDescent="0.25">
      <c r="A47" s="94">
        <v>24</v>
      </c>
      <c r="B47" s="105" t="s">
        <v>42</v>
      </c>
      <c r="C47" s="85" t="s">
        <v>95</v>
      </c>
      <c r="D47" s="105" t="s">
        <v>41</v>
      </c>
      <c r="E47" s="20">
        <v>150</v>
      </c>
      <c r="F47" s="30"/>
      <c r="G47" s="18"/>
      <c r="H47" s="30"/>
      <c r="I47" s="18"/>
      <c r="J47" s="30"/>
      <c r="K47" s="98">
        <f>E47*J47</f>
        <v>0</v>
      </c>
      <c r="M47" s="121"/>
    </row>
    <row r="48" spans="1:13" s="21" customFormat="1" ht="12" x14ac:dyDescent="0.25">
      <c r="A48" s="94">
        <v>25</v>
      </c>
      <c r="B48" s="105" t="s">
        <v>43</v>
      </c>
      <c r="C48" s="85" t="s">
        <v>91</v>
      </c>
      <c r="D48" s="105" t="s">
        <v>44</v>
      </c>
      <c r="E48" s="20">
        <v>318</v>
      </c>
      <c r="F48" s="30"/>
      <c r="G48" s="18"/>
      <c r="H48" s="30"/>
      <c r="I48" s="18">
        <f>E48*H48</f>
        <v>0</v>
      </c>
      <c r="J48" s="30"/>
      <c r="K48" s="98"/>
      <c r="M48" s="121"/>
    </row>
    <row r="49" spans="1:13" x14ac:dyDescent="0.25">
      <c r="A49" s="111"/>
      <c r="B49" s="112"/>
      <c r="C49" s="93"/>
      <c r="D49" s="105"/>
      <c r="E49" s="20"/>
      <c r="F49" s="30"/>
      <c r="G49" s="5"/>
      <c r="H49" s="27"/>
      <c r="I49" s="5"/>
      <c r="J49" s="27"/>
      <c r="K49" s="113"/>
    </row>
    <row r="50" spans="1:13" x14ac:dyDescent="0.25">
      <c r="A50" s="107"/>
      <c r="B50" s="86" t="s">
        <v>32</v>
      </c>
      <c r="C50" s="87" t="str">
        <f>C45</f>
        <v>Ostatní konstrukce a práce, bourání</v>
      </c>
      <c r="D50" s="144"/>
      <c r="E50" s="145"/>
      <c r="F50" s="146"/>
      <c r="G50" s="91"/>
      <c r="H50" s="92"/>
      <c r="I50" s="91">
        <f>SUM(I46:I49)</f>
        <v>0</v>
      </c>
      <c r="J50" s="90"/>
      <c r="K50" s="108">
        <f>SUM(K46:K49)</f>
        <v>0</v>
      </c>
    </row>
    <row r="51" spans="1:13" x14ac:dyDescent="0.25">
      <c r="A51" s="109" t="s">
        <v>26</v>
      </c>
      <c r="B51" s="80" t="s">
        <v>68</v>
      </c>
      <c r="C51" s="79" t="s">
        <v>37</v>
      </c>
      <c r="D51" s="156"/>
      <c r="E51" s="157"/>
      <c r="F51" s="156"/>
      <c r="G51" s="84"/>
      <c r="H51" s="83"/>
      <c r="I51" s="84"/>
      <c r="J51" s="83"/>
      <c r="K51" s="103"/>
    </row>
    <row r="52" spans="1:13" s="21" customFormat="1" ht="12" x14ac:dyDescent="0.25">
      <c r="A52" s="94">
        <v>26</v>
      </c>
      <c r="B52" s="22" t="s">
        <v>65</v>
      </c>
      <c r="C52" s="23" t="s">
        <v>66</v>
      </c>
      <c r="D52" s="105" t="s">
        <v>67</v>
      </c>
      <c r="E52" s="20">
        <v>9374</v>
      </c>
      <c r="F52" s="30"/>
      <c r="G52" s="18"/>
      <c r="H52" s="30"/>
      <c r="I52" s="18"/>
      <c r="J52" s="30"/>
      <c r="K52" s="98">
        <f>E52*J52</f>
        <v>0</v>
      </c>
      <c r="M52" s="121"/>
    </row>
    <row r="53" spans="1:13" x14ac:dyDescent="0.25">
      <c r="A53" s="111"/>
      <c r="B53" s="112"/>
      <c r="C53" s="93"/>
      <c r="D53" s="106"/>
      <c r="E53" s="20"/>
      <c r="F53" s="30"/>
      <c r="G53" s="5"/>
      <c r="H53" s="27"/>
      <c r="I53" s="5"/>
      <c r="J53" s="27"/>
      <c r="K53" s="113"/>
    </row>
    <row r="54" spans="1:13" ht="15.75" thickBot="1" x14ac:dyDescent="0.3">
      <c r="A54" s="114"/>
      <c r="B54" s="115" t="s">
        <v>69</v>
      </c>
      <c r="C54" s="116" t="str">
        <f>C51</f>
        <v>Poplatky za skládky</v>
      </c>
      <c r="D54" s="158"/>
      <c r="E54" s="159"/>
      <c r="F54" s="160"/>
      <c r="G54" s="118"/>
      <c r="H54" s="119"/>
      <c r="I54" s="118"/>
      <c r="J54" s="117"/>
      <c r="K54" s="120">
        <f>SUM(K52:K52)</f>
        <v>0</v>
      </c>
    </row>
    <row r="55" spans="1:13" x14ac:dyDescent="0.25">
      <c r="B55" s="8"/>
      <c r="E55" s="9"/>
      <c r="F55" s="9"/>
      <c r="G55" s="9"/>
      <c r="H55" s="9"/>
      <c r="I55" s="9"/>
      <c r="J55" s="9"/>
      <c r="K55" s="9"/>
    </row>
    <row r="56" spans="1:13" x14ac:dyDescent="0.25">
      <c r="B56" s="8"/>
      <c r="E56" s="9"/>
      <c r="F56" s="9"/>
      <c r="G56" s="9"/>
      <c r="H56" s="9"/>
      <c r="I56" s="9"/>
      <c r="J56" s="9"/>
      <c r="K56" s="9"/>
    </row>
  </sheetData>
  <autoFilter ref="A10:K10"/>
  <sortState ref="B12:K20">
    <sortCondition ref="B12"/>
  </sortState>
  <mergeCells count="1">
    <mergeCell ref="I1:J1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Ing. Vladimír Řeháček</cp:lastModifiedBy>
  <cp:lastPrinted>2014-09-25T05:08:52Z</cp:lastPrinted>
  <dcterms:created xsi:type="dcterms:W3CDTF">2014-03-25T12:30:43Z</dcterms:created>
  <dcterms:modified xsi:type="dcterms:W3CDTF">2014-09-25T05:09:10Z</dcterms:modified>
</cp:coreProperties>
</file>